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0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'Arkusz1'!$A$1:$K$64</definedName>
  </definedNames>
  <calcPr fullCalcOnLoad="1"/>
</workbook>
</file>

<file path=xl/sharedStrings.xml><?xml version="1.0" encoding="utf-8"?>
<sst xmlns="http://schemas.openxmlformats.org/spreadsheetml/2006/main" count="111" uniqueCount="39">
  <si>
    <t>-</t>
  </si>
  <si>
    <t>Cena jednostkowa netto [zł]</t>
  </si>
  <si>
    <t>Cena  netto [zł]</t>
  </si>
  <si>
    <t>Razem cena netto [zł]</t>
  </si>
  <si>
    <t>Razem cena brutto z VAT 23%</t>
  </si>
  <si>
    <t>Miasto</t>
  </si>
  <si>
    <t>1. Częstochowa</t>
  </si>
  <si>
    <r>
      <t xml:space="preserve">Słupki </t>
    </r>
    <r>
      <rPr>
        <b/>
        <sz val="8"/>
        <rFont val="Czcionka tekstu podstawowego"/>
        <family val="0"/>
      </rPr>
      <t>Ø</t>
    </r>
    <r>
      <rPr>
        <b/>
        <sz val="8"/>
        <rFont val="Arial"/>
        <family val="2"/>
      </rPr>
      <t>60,3mm (szt)</t>
    </r>
  </si>
  <si>
    <t>Montaż znaków do istn.słupków/       podwieszenie (szt)</t>
  </si>
  <si>
    <t>Demontaż istn. znaków         (szt)</t>
  </si>
  <si>
    <t>KOSZTORYS INWESTORSKI DLA AKTUALIZACJI OZNAKOWANIA SZLAKU ZABYTKÓW TECHNIKI WOJEWÓDZTWA ŚLĄSKIEGO</t>
  </si>
  <si>
    <t>Demontaż istn. słupków         (szt)</t>
  </si>
  <si>
    <t>2. Tarnowskie Góry</t>
  </si>
  <si>
    <t>3. Radzionków</t>
  </si>
  <si>
    <t>4. Bytom</t>
  </si>
  <si>
    <t>5. Katowice</t>
  </si>
  <si>
    <t>6. Tychy</t>
  </si>
  <si>
    <t>7. Ruda Śląska</t>
  </si>
  <si>
    <t>8. Zabrze</t>
  </si>
  <si>
    <t>Razem</t>
  </si>
  <si>
    <t>9. Mysłowice</t>
  </si>
  <si>
    <t>10. Gliwice</t>
  </si>
  <si>
    <t>11. Siemianowie</t>
  </si>
  <si>
    <t>12. Rudy</t>
  </si>
  <si>
    <t>13. Rybnik</t>
  </si>
  <si>
    <t>14. Łaziska Górne</t>
  </si>
  <si>
    <t>15. Pszczyna</t>
  </si>
  <si>
    <t>16. Bielsko-Biała</t>
  </si>
  <si>
    <t>17. Ustroń</t>
  </si>
  <si>
    <t>18. Żywiec</t>
  </si>
  <si>
    <t>19. Zawiercie</t>
  </si>
  <si>
    <t>20. Wieszowa</t>
  </si>
  <si>
    <t>21. Karchowice</t>
  </si>
  <si>
    <t>22. Szałsza</t>
  </si>
  <si>
    <t>Znaki             E-22b 250x1300 (szt)</t>
  </si>
  <si>
    <r>
      <t xml:space="preserve">Znaki              E-22b </t>
    </r>
    <r>
      <rPr>
        <b/>
        <sz val="8"/>
        <rFont val="Czcionka tekstu podstawowego"/>
        <family val="0"/>
      </rPr>
      <t>≥</t>
    </r>
    <r>
      <rPr>
        <b/>
        <sz val="8"/>
        <rFont val="Arial"/>
        <family val="2"/>
      </rPr>
      <t>250*1500          (szt)</t>
    </r>
  </si>
  <si>
    <t>Znaki                 E-22b 500x1500         (szt)</t>
  </si>
  <si>
    <t>Znaki              E-22b 750x1500         (szt)</t>
  </si>
  <si>
    <r>
      <t xml:space="preserve">Znaki              E-22b </t>
    </r>
    <r>
      <rPr>
        <b/>
        <sz val="8"/>
        <rFont val="Czcionka tekstu podstawowego"/>
        <family val="0"/>
      </rPr>
      <t>≥</t>
    </r>
    <r>
      <rPr>
        <b/>
        <sz val="8"/>
        <rFont val="Arial"/>
        <family val="2"/>
      </rPr>
      <t>1000x1500                   (szt)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</si>
</sst>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0" fillId="14" borderId="13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90" zoomScaleSheetLayoutView="90" zoomScalePageLayoutView="0" workbookViewId="0" topLeftCell="A1">
      <selection activeCell="E43" sqref="E43"/>
    </sheetView>
  </sheetViews>
  <sheetFormatPr defaultColWidth="9.140625" defaultRowHeight="12.75"/>
  <cols>
    <col min="3" max="3" width="9.57421875" style="0" bestFit="1" customWidth="1"/>
    <col min="4" max="8" width="10.421875" style="0" bestFit="1" customWidth="1"/>
    <col min="9" max="9" width="13.57421875" style="0" customWidth="1"/>
    <col min="10" max="10" width="12.140625" style="0" customWidth="1"/>
    <col min="11" max="11" width="11.57421875" style="0" bestFit="1" customWidth="1"/>
  </cols>
  <sheetData>
    <row r="1" spans="1:11" ht="12.7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56.25">
      <c r="A3" s="20" t="s">
        <v>5</v>
      </c>
      <c r="B3" s="21"/>
      <c r="C3" s="1" t="s">
        <v>34</v>
      </c>
      <c r="D3" s="1" t="s">
        <v>35</v>
      </c>
      <c r="E3" s="2" t="s">
        <v>36</v>
      </c>
      <c r="F3" s="2" t="s">
        <v>37</v>
      </c>
      <c r="G3" s="2" t="s">
        <v>38</v>
      </c>
      <c r="H3" s="2" t="s">
        <v>7</v>
      </c>
      <c r="I3" s="2" t="s">
        <v>8</v>
      </c>
      <c r="J3" s="2" t="s">
        <v>9</v>
      </c>
      <c r="K3" s="2" t="s">
        <v>11</v>
      </c>
    </row>
    <row r="4" spans="1:11" ht="12.75">
      <c r="A4" s="13" t="s">
        <v>6</v>
      </c>
      <c r="B4" s="14"/>
      <c r="C4" s="12">
        <v>3</v>
      </c>
      <c r="D4" s="12">
        <v>5</v>
      </c>
      <c r="E4" s="17">
        <v>5</v>
      </c>
      <c r="F4" s="12">
        <v>1</v>
      </c>
      <c r="G4" s="12">
        <v>1</v>
      </c>
      <c r="H4" s="12">
        <f>24</f>
        <v>24</v>
      </c>
      <c r="I4" s="17">
        <v>3</v>
      </c>
      <c r="J4" s="17">
        <v>17</v>
      </c>
      <c r="K4" s="12">
        <f>16</f>
        <v>16</v>
      </c>
    </row>
    <row r="5" spans="1:11" ht="12.75">
      <c r="A5" s="15"/>
      <c r="B5" s="16"/>
      <c r="C5" s="12"/>
      <c r="D5" s="12"/>
      <c r="E5" s="18"/>
      <c r="F5" s="12"/>
      <c r="G5" s="12"/>
      <c r="H5" s="12"/>
      <c r="I5" s="18"/>
      <c r="J5" s="18"/>
      <c r="K5" s="12"/>
    </row>
    <row r="6" spans="1:11" ht="12.75">
      <c r="A6" s="13" t="s">
        <v>12</v>
      </c>
      <c r="B6" s="14"/>
      <c r="C6" s="12" t="s">
        <v>0</v>
      </c>
      <c r="D6" s="12">
        <f>3+1+1+1</f>
        <v>6</v>
      </c>
      <c r="E6" s="17">
        <f>2+2+3+1</f>
        <v>8</v>
      </c>
      <c r="F6" s="12">
        <f>1+1</f>
        <v>2</v>
      </c>
      <c r="G6" s="12" t="s">
        <v>0</v>
      </c>
      <c r="H6" s="12">
        <f>13*2+3*2</f>
        <v>32</v>
      </c>
      <c r="I6" s="17" t="s">
        <v>0</v>
      </c>
      <c r="J6" s="17">
        <v>27</v>
      </c>
      <c r="K6" s="12">
        <f>17*2</f>
        <v>34</v>
      </c>
    </row>
    <row r="7" spans="1:11" ht="12.75">
      <c r="A7" s="15"/>
      <c r="B7" s="16"/>
      <c r="C7" s="12"/>
      <c r="D7" s="12"/>
      <c r="E7" s="18"/>
      <c r="F7" s="12"/>
      <c r="G7" s="12"/>
      <c r="H7" s="12"/>
      <c r="I7" s="18"/>
      <c r="J7" s="18"/>
      <c r="K7" s="12"/>
    </row>
    <row r="8" spans="1:11" ht="12.75">
      <c r="A8" s="13" t="s">
        <v>13</v>
      </c>
      <c r="B8" s="14"/>
      <c r="C8" s="12" t="s">
        <v>0</v>
      </c>
      <c r="D8" s="12">
        <v>6</v>
      </c>
      <c r="E8" s="17" t="s">
        <v>0</v>
      </c>
      <c r="F8" s="12">
        <v>1</v>
      </c>
      <c r="G8" s="12" t="s">
        <v>0</v>
      </c>
      <c r="H8" s="12">
        <v>14</v>
      </c>
      <c r="I8" s="17" t="s">
        <v>0</v>
      </c>
      <c r="J8" s="17">
        <f>16</f>
        <v>16</v>
      </c>
      <c r="K8" s="12">
        <f>21</f>
        <v>21</v>
      </c>
    </row>
    <row r="9" spans="1:11" ht="12.75">
      <c r="A9" s="15"/>
      <c r="B9" s="16"/>
      <c r="C9" s="12"/>
      <c r="D9" s="12"/>
      <c r="E9" s="18"/>
      <c r="F9" s="12"/>
      <c r="G9" s="12"/>
      <c r="H9" s="12"/>
      <c r="I9" s="18"/>
      <c r="J9" s="18"/>
      <c r="K9" s="12"/>
    </row>
    <row r="10" spans="1:11" ht="12.75">
      <c r="A10" s="13" t="s">
        <v>14</v>
      </c>
      <c r="B10" s="14"/>
      <c r="C10" s="12">
        <v>1</v>
      </c>
      <c r="D10" s="12">
        <v>4</v>
      </c>
      <c r="E10" s="17">
        <v>1</v>
      </c>
      <c r="F10" s="12" t="s">
        <v>0</v>
      </c>
      <c r="G10" s="12" t="s">
        <v>0</v>
      </c>
      <c r="H10" s="12">
        <v>8</v>
      </c>
      <c r="I10" s="17" t="s">
        <v>0</v>
      </c>
      <c r="J10" s="17">
        <v>10</v>
      </c>
      <c r="K10" s="12" t="s">
        <v>0</v>
      </c>
    </row>
    <row r="11" spans="1:11" ht="12.75">
      <c r="A11" s="15"/>
      <c r="B11" s="16"/>
      <c r="C11" s="12"/>
      <c r="D11" s="12"/>
      <c r="E11" s="18"/>
      <c r="F11" s="12"/>
      <c r="G11" s="12"/>
      <c r="H11" s="12"/>
      <c r="I11" s="18"/>
      <c r="J11" s="18"/>
      <c r="K11" s="12"/>
    </row>
    <row r="12" spans="1:11" ht="24" customHeight="1">
      <c r="A12" s="10" t="s">
        <v>15</v>
      </c>
      <c r="B12" s="11"/>
      <c r="C12" s="4" t="s">
        <v>0</v>
      </c>
      <c r="D12" s="4">
        <v>11</v>
      </c>
      <c r="E12" s="5">
        <v>7</v>
      </c>
      <c r="F12" s="4">
        <v>2</v>
      </c>
      <c r="G12" s="4">
        <v>1</v>
      </c>
      <c r="H12" s="4">
        <f>18*2</f>
        <v>36</v>
      </c>
      <c r="I12" s="5">
        <v>2</v>
      </c>
      <c r="J12" s="5">
        <v>23</v>
      </c>
      <c r="K12" s="4">
        <f>30</f>
        <v>30</v>
      </c>
    </row>
    <row r="13" spans="1:11" ht="24" customHeight="1">
      <c r="A13" s="10" t="s">
        <v>16</v>
      </c>
      <c r="B13" s="11"/>
      <c r="C13" s="4" t="s">
        <v>0</v>
      </c>
      <c r="D13" s="4" t="s">
        <v>0</v>
      </c>
      <c r="E13" s="5">
        <v>2</v>
      </c>
      <c r="F13" s="4">
        <v>1</v>
      </c>
      <c r="G13" s="4">
        <v>1</v>
      </c>
      <c r="H13" s="4">
        <v>4</v>
      </c>
      <c r="I13" s="5">
        <v>2</v>
      </c>
      <c r="J13" s="5">
        <v>5</v>
      </c>
      <c r="K13" s="4">
        <v>2</v>
      </c>
    </row>
    <row r="14" spans="1:11" ht="24" customHeight="1">
      <c r="A14" s="10" t="s">
        <v>17</v>
      </c>
      <c r="B14" s="11"/>
      <c r="C14" s="4" t="s">
        <v>0</v>
      </c>
      <c r="D14" s="4">
        <v>8</v>
      </c>
      <c r="E14" s="5">
        <v>1</v>
      </c>
      <c r="F14" s="4">
        <v>1</v>
      </c>
      <c r="G14" s="4" t="s">
        <v>0</v>
      </c>
      <c r="H14" s="4">
        <f>7*2</f>
        <v>14</v>
      </c>
      <c r="I14" s="5">
        <v>3</v>
      </c>
      <c r="J14" s="5">
        <v>8</v>
      </c>
      <c r="K14" s="4">
        <v>10</v>
      </c>
    </row>
    <row r="15" spans="1:11" ht="24" customHeight="1">
      <c r="A15" s="10" t="s">
        <v>18</v>
      </c>
      <c r="B15" s="11"/>
      <c r="C15" s="4">
        <v>3</v>
      </c>
      <c r="D15" s="4">
        <v>21</v>
      </c>
      <c r="E15" s="5">
        <v>6</v>
      </c>
      <c r="F15" s="4">
        <f>2+1</f>
        <v>3</v>
      </c>
      <c r="G15" s="4" t="s">
        <v>0</v>
      </c>
      <c r="H15" s="4">
        <f>20+18</f>
        <v>38</v>
      </c>
      <c r="I15" s="5">
        <v>4</v>
      </c>
      <c r="J15" s="5">
        <v>23</v>
      </c>
      <c r="K15" s="4">
        <f>22</f>
        <v>22</v>
      </c>
    </row>
    <row r="16" spans="1:11" ht="24" customHeight="1">
      <c r="A16" s="10" t="s">
        <v>20</v>
      </c>
      <c r="B16" s="11"/>
      <c r="C16" s="4" t="s">
        <v>0</v>
      </c>
      <c r="D16" s="4">
        <v>1</v>
      </c>
      <c r="E16" s="5" t="s">
        <v>0</v>
      </c>
      <c r="F16" s="4" t="s">
        <v>0</v>
      </c>
      <c r="G16" s="4" t="s">
        <v>0</v>
      </c>
      <c r="H16" s="4" t="s">
        <v>0</v>
      </c>
      <c r="I16" s="5">
        <v>1</v>
      </c>
      <c r="J16" s="5" t="s">
        <v>0</v>
      </c>
      <c r="K16" s="4" t="s">
        <v>0</v>
      </c>
    </row>
    <row r="17" spans="1:11" ht="24" customHeight="1">
      <c r="A17" s="10" t="s">
        <v>21</v>
      </c>
      <c r="B17" s="11"/>
      <c r="C17" s="4" t="s">
        <v>0</v>
      </c>
      <c r="D17" s="4">
        <v>12</v>
      </c>
      <c r="E17" s="5">
        <v>5</v>
      </c>
      <c r="F17" s="4">
        <v>2</v>
      </c>
      <c r="G17" s="4" t="s">
        <v>0</v>
      </c>
      <c r="H17" s="4">
        <v>30</v>
      </c>
      <c r="I17" s="5">
        <v>2</v>
      </c>
      <c r="J17" s="5">
        <v>20</v>
      </c>
      <c r="K17" s="4">
        <f>10*2</f>
        <v>20</v>
      </c>
    </row>
    <row r="18" spans="1:11" ht="24" customHeight="1">
      <c r="A18" s="10" t="s">
        <v>22</v>
      </c>
      <c r="B18" s="11"/>
      <c r="C18" s="4">
        <v>6</v>
      </c>
      <c r="D18" s="4" t="s">
        <v>0</v>
      </c>
      <c r="E18" s="5" t="s">
        <v>0</v>
      </c>
      <c r="F18" s="4" t="s">
        <v>0</v>
      </c>
      <c r="G18" s="4" t="s">
        <v>0</v>
      </c>
      <c r="H18" s="4">
        <v>10</v>
      </c>
      <c r="I18" s="5">
        <v>1</v>
      </c>
      <c r="J18" s="5" t="s">
        <v>0</v>
      </c>
      <c r="K18" s="4" t="s">
        <v>0</v>
      </c>
    </row>
    <row r="19" spans="1:11" ht="24" customHeight="1">
      <c r="A19" s="10" t="s">
        <v>23</v>
      </c>
      <c r="B19" s="11"/>
      <c r="C19" s="4" t="s">
        <v>0</v>
      </c>
      <c r="D19" s="4">
        <v>6</v>
      </c>
      <c r="E19" s="5" t="s">
        <v>0</v>
      </c>
      <c r="F19" s="4">
        <v>1</v>
      </c>
      <c r="G19" s="4" t="s">
        <v>0</v>
      </c>
      <c r="H19" s="4">
        <v>14</v>
      </c>
      <c r="I19" s="5" t="s">
        <v>0</v>
      </c>
      <c r="J19" s="5">
        <v>8</v>
      </c>
      <c r="K19" s="4">
        <v>16</v>
      </c>
    </row>
    <row r="20" spans="1:11" ht="24" customHeight="1">
      <c r="A20" s="10" t="s">
        <v>24</v>
      </c>
      <c r="B20" s="11"/>
      <c r="C20" s="4">
        <v>2</v>
      </c>
      <c r="D20" s="4">
        <v>11</v>
      </c>
      <c r="E20" s="5">
        <v>1</v>
      </c>
      <c r="F20" s="4" t="s">
        <v>0</v>
      </c>
      <c r="G20" s="4" t="s">
        <v>0</v>
      </c>
      <c r="H20" s="4">
        <v>24</v>
      </c>
      <c r="I20" s="5">
        <v>1</v>
      </c>
      <c r="J20" s="5">
        <v>10</v>
      </c>
      <c r="K20" s="4">
        <v>14</v>
      </c>
    </row>
    <row r="21" spans="1:11" ht="24" customHeight="1">
      <c r="A21" s="10" t="s">
        <v>25</v>
      </c>
      <c r="B21" s="11"/>
      <c r="C21" s="4">
        <v>2</v>
      </c>
      <c r="D21" s="4">
        <v>2</v>
      </c>
      <c r="E21" s="5" t="s">
        <v>0</v>
      </c>
      <c r="F21" s="4">
        <v>1</v>
      </c>
      <c r="G21" s="4" t="s">
        <v>0</v>
      </c>
      <c r="H21" s="4">
        <f>10</f>
        <v>10</v>
      </c>
      <c r="I21" s="5" t="s">
        <v>0</v>
      </c>
      <c r="J21" s="5">
        <v>4</v>
      </c>
      <c r="K21" s="4">
        <v>6</v>
      </c>
    </row>
    <row r="22" spans="1:11" ht="24" customHeight="1">
      <c r="A22" s="10" t="s">
        <v>26</v>
      </c>
      <c r="B22" s="11"/>
      <c r="C22" s="4" t="s">
        <v>0</v>
      </c>
      <c r="D22" s="4">
        <v>3</v>
      </c>
      <c r="E22" s="5" t="s">
        <v>0</v>
      </c>
      <c r="F22" s="4">
        <v>1</v>
      </c>
      <c r="G22" s="4" t="s">
        <v>0</v>
      </c>
      <c r="H22" s="4">
        <v>10</v>
      </c>
      <c r="I22" s="5">
        <v>1</v>
      </c>
      <c r="J22" s="5">
        <v>6</v>
      </c>
      <c r="K22" s="4">
        <v>8</v>
      </c>
    </row>
    <row r="23" spans="1:11" ht="24" customHeight="1">
      <c r="A23" s="10" t="s">
        <v>27</v>
      </c>
      <c r="B23" s="11"/>
      <c r="C23" s="4" t="s">
        <v>0</v>
      </c>
      <c r="D23" s="4">
        <v>10</v>
      </c>
      <c r="E23" s="5" t="s">
        <v>0</v>
      </c>
      <c r="F23" s="4" t="s">
        <v>0</v>
      </c>
      <c r="G23" s="4" t="s">
        <v>0</v>
      </c>
      <c r="H23" s="4">
        <v>18</v>
      </c>
      <c r="I23" s="5">
        <v>2</v>
      </c>
      <c r="J23" s="5">
        <v>9</v>
      </c>
      <c r="K23" s="4">
        <v>16</v>
      </c>
    </row>
    <row r="24" spans="1:11" ht="24" customHeight="1">
      <c r="A24" s="10" t="s">
        <v>28</v>
      </c>
      <c r="B24" s="11"/>
      <c r="C24" s="4">
        <v>3</v>
      </c>
      <c r="D24" s="4" t="s">
        <v>0</v>
      </c>
      <c r="E24" s="5" t="s">
        <v>0</v>
      </c>
      <c r="F24" s="4">
        <v>1</v>
      </c>
      <c r="G24" s="4" t="s">
        <v>0</v>
      </c>
      <c r="H24" s="4">
        <v>2</v>
      </c>
      <c r="I24" s="5">
        <v>3</v>
      </c>
      <c r="J24" s="5">
        <v>5</v>
      </c>
      <c r="K24" s="4">
        <v>2</v>
      </c>
    </row>
    <row r="25" spans="1:11" ht="24" customHeight="1">
      <c r="A25" s="10" t="s">
        <v>29</v>
      </c>
      <c r="B25" s="11"/>
      <c r="C25" s="4" t="s">
        <v>0</v>
      </c>
      <c r="D25" s="4">
        <v>6</v>
      </c>
      <c r="E25" s="5" t="s">
        <v>0</v>
      </c>
      <c r="F25" s="4">
        <v>1</v>
      </c>
      <c r="G25" s="4" t="s">
        <v>0</v>
      </c>
      <c r="H25" s="4">
        <v>12</v>
      </c>
      <c r="I25" s="5">
        <v>2</v>
      </c>
      <c r="J25" s="5">
        <v>12</v>
      </c>
      <c r="K25" s="4">
        <v>16</v>
      </c>
    </row>
    <row r="26" spans="1:11" ht="24" customHeight="1">
      <c r="A26" s="10" t="s">
        <v>30</v>
      </c>
      <c r="B26" s="11"/>
      <c r="C26" s="4">
        <v>2</v>
      </c>
      <c r="D26" s="4" t="s">
        <v>0</v>
      </c>
      <c r="E26" s="5" t="s">
        <v>0</v>
      </c>
      <c r="F26" s="4">
        <v>1</v>
      </c>
      <c r="G26" s="4" t="s">
        <v>0</v>
      </c>
      <c r="H26" s="4">
        <v>6</v>
      </c>
      <c r="I26" s="5" t="s">
        <v>0</v>
      </c>
      <c r="J26" s="5">
        <v>2</v>
      </c>
      <c r="K26" s="4">
        <v>2</v>
      </c>
    </row>
    <row r="27" spans="1:11" ht="24" customHeight="1">
      <c r="A27" s="10" t="s">
        <v>31</v>
      </c>
      <c r="B27" s="11"/>
      <c r="C27" s="4" t="s">
        <v>0</v>
      </c>
      <c r="D27" s="4">
        <v>2</v>
      </c>
      <c r="E27" s="5">
        <v>1</v>
      </c>
      <c r="F27" s="4" t="s">
        <v>0</v>
      </c>
      <c r="G27" s="4" t="s">
        <v>0</v>
      </c>
      <c r="H27" s="4" t="s">
        <v>0</v>
      </c>
      <c r="I27" s="5">
        <v>3</v>
      </c>
      <c r="J27" s="5" t="s">
        <v>0</v>
      </c>
      <c r="K27" s="4" t="s">
        <v>0</v>
      </c>
    </row>
    <row r="28" spans="1:11" ht="24" customHeight="1">
      <c r="A28" s="10" t="s">
        <v>32</v>
      </c>
      <c r="B28" s="11"/>
      <c r="C28" s="4" t="s">
        <v>0</v>
      </c>
      <c r="D28" s="4">
        <v>1</v>
      </c>
      <c r="E28" s="5" t="s">
        <v>0</v>
      </c>
      <c r="F28" s="4">
        <v>1</v>
      </c>
      <c r="G28" s="4" t="s">
        <v>0</v>
      </c>
      <c r="H28" s="4">
        <v>4</v>
      </c>
      <c r="I28" s="5" t="s">
        <v>0</v>
      </c>
      <c r="J28" s="5">
        <v>3</v>
      </c>
      <c r="K28" s="4">
        <v>4</v>
      </c>
    </row>
    <row r="29" spans="1:11" ht="24" customHeight="1">
      <c r="A29" s="10" t="s">
        <v>33</v>
      </c>
      <c r="B29" s="11"/>
      <c r="C29" s="4" t="s">
        <v>0</v>
      </c>
      <c r="D29" s="4">
        <v>1</v>
      </c>
      <c r="E29" s="5" t="s">
        <v>0</v>
      </c>
      <c r="F29" s="4" t="s">
        <v>0</v>
      </c>
      <c r="G29" s="4" t="s">
        <v>0</v>
      </c>
      <c r="H29" s="4">
        <v>2</v>
      </c>
      <c r="I29" s="5" t="s">
        <v>0</v>
      </c>
      <c r="J29" s="5">
        <v>1</v>
      </c>
      <c r="K29" s="4">
        <v>2</v>
      </c>
    </row>
    <row r="30" spans="1:11" ht="24" customHeight="1">
      <c r="A30" s="10" t="s">
        <v>19</v>
      </c>
      <c r="B30" s="11"/>
      <c r="C30" s="4">
        <f>(C4+C10+C15+C18+C20+C21+C24+C26)</f>
        <v>22</v>
      </c>
      <c r="D30" s="4">
        <f>SUM(D4+D6+D8+D10+D12+D14+D15+D16+D17+D19+D20+D21+D22+D23+D25+D27+D28+D29)</f>
        <v>116</v>
      </c>
      <c r="E30" s="6">
        <f>E4+E6+E10+E12+E13+E14+E15+E17+E20+E27</f>
        <v>37</v>
      </c>
      <c r="F30" s="4">
        <f>SUM(F4+F6+F8+F12+F13+F14+F15+F17+F19+F21+F22+F24+F25+F26+F28)</f>
        <v>20</v>
      </c>
      <c r="G30" s="4">
        <f>G12+G13</f>
        <v>2</v>
      </c>
      <c r="H30" s="4">
        <f>H4+H6+H8+H10+H12+H13+H14+H15+H17+H18+H19+H20+H21+H22+H23+H24+H25+H26+H28+H29</f>
        <v>312</v>
      </c>
      <c r="I30" s="6">
        <f>I4+I12+I13+I14+I15+I17+I18+I20+I22+I23+I24+I25+I27</f>
        <v>29</v>
      </c>
      <c r="J30" s="6">
        <f>SUM(J4+J6+J8+J10+J12+J13+J14+J15+J17+J19+J20+J21+J22+J23+J24+J25+J26+J28+J29)</f>
        <v>209</v>
      </c>
      <c r="K30" s="4">
        <f>SUM(K4+K6+K8+K12+K13+K14+K15+K17+K19+K20+K21+K22+K23+K24+K25+K26+K28+K29)</f>
        <v>241</v>
      </c>
    </row>
    <row r="31" spans="1:11" ht="12.75">
      <c r="A31" s="22" t="s">
        <v>1</v>
      </c>
      <c r="B31" s="22"/>
      <c r="C31" s="9"/>
      <c r="D31" s="9"/>
      <c r="E31" s="7"/>
      <c r="F31" s="9"/>
      <c r="G31" s="9"/>
      <c r="H31" s="9"/>
      <c r="I31" s="7"/>
      <c r="J31" s="7"/>
      <c r="K31" s="9"/>
    </row>
    <row r="32" spans="1:11" ht="12.75">
      <c r="A32" s="22"/>
      <c r="B32" s="22"/>
      <c r="C32" s="9"/>
      <c r="D32" s="9"/>
      <c r="E32" s="8"/>
      <c r="F32" s="9"/>
      <c r="G32" s="9"/>
      <c r="H32" s="9"/>
      <c r="I32" s="8"/>
      <c r="J32" s="8"/>
      <c r="K32" s="9"/>
    </row>
    <row r="33" spans="1:11" ht="12.75">
      <c r="A33" s="22" t="s">
        <v>2</v>
      </c>
      <c r="B33" s="22"/>
      <c r="C33" s="9">
        <f>(C4+C10+C15+C18+C20+C21+C24+C26)*C31</f>
        <v>0</v>
      </c>
      <c r="D33" s="9">
        <f>D30*D31</f>
        <v>0</v>
      </c>
      <c r="E33" s="7">
        <f>E31*E30</f>
        <v>0</v>
      </c>
      <c r="F33" s="9">
        <f>F31*F30</f>
        <v>0</v>
      </c>
      <c r="G33" s="9">
        <f>G30*G31</f>
        <v>0</v>
      </c>
      <c r="H33" s="9">
        <f>H30*H31</f>
        <v>0</v>
      </c>
      <c r="I33" s="7">
        <f>I31*I30</f>
        <v>0</v>
      </c>
      <c r="J33" s="7">
        <f>J31*J30</f>
        <v>0</v>
      </c>
      <c r="K33" s="9">
        <f>K31*K30</f>
        <v>0</v>
      </c>
    </row>
    <row r="34" spans="1:11" ht="12.75">
      <c r="A34" s="22"/>
      <c r="B34" s="22"/>
      <c r="C34" s="9"/>
      <c r="D34" s="9"/>
      <c r="E34" s="8"/>
      <c r="F34" s="9"/>
      <c r="G34" s="9"/>
      <c r="H34" s="9"/>
      <c r="I34" s="8"/>
      <c r="J34" s="8"/>
      <c r="K34" s="9"/>
    </row>
    <row r="35" spans="1:11" ht="12.75">
      <c r="A35" s="22" t="s">
        <v>3</v>
      </c>
      <c r="B35" s="22"/>
      <c r="C35" s="24">
        <f>C33+D33+E33+F33+G33+H33+I33+J33+K33</f>
        <v>0</v>
      </c>
      <c r="D35" s="24"/>
      <c r="E35" s="24"/>
      <c r="F35" s="24"/>
      <c r="G35" s="24"/>
      <c r="H35" s="24"/>
      <c r="I35" s="24"/>
      <c r="J35" s="24"/>
      <c r="K35" s="24"/>
    </row>
    <row r="36" spans="1:11" ht="12.75">
      <c r="A36" s="22"/>
      <c r="B36" s="22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>
      <c r="A37" s="22" t="s">
        <v>4</v>
      </c>
      <c r="B37" s="22"/>
      <c r="C37" s="24">
        <f>C35*1.23</f>
        <v>0</v>
      </c>
      <c r="D37" s="24"/>
      <c r="E37" s="24"/>
      <c r="F37" s="24"/>
      <c r="G37" s="24"/>
      <c r="H37" s="24"/>
      <c r="I37" s="24"/>
      <c r="J37" s="24"/>
      <c r="K37" s="24"/>
    </row>
    <row r="38" spans="1:11" ht="12.75">
      <c r="A38" s="22"/>
      <c r="B38" s="22"/>
      <c r="C38" s="24"/>
      <c r="D38" s="24"/>
      <c r="E38" s="24"/>
      <c r="F38" s="24"/>
      <c r="G38" s="24"/>
      <c r="H38" s="24"/>
      <c r="I38" s="24"/>
      <c r="J38" s="24"/>
      <c r="K38" s="24"/>
    </row>
    <row r="39" spans="1:2" ht="12.75">
      <c r="A39" s="23"/>
      <c r="B39" s="23"/>
    </row>
    <row r="42" ht="12.75">
      <c r="F42" s="3"/>
    </row>
  </sheetData>
  <sheetProtection/>
  <mergeCells count="86">
    <mergeCell ref="H33:H34"/>
    <mergeCell ref="K33:K34"/>
    <mergeCell ref="A33:B34"/>
    <mergeCell ref="A39:B39"/>
    <mergeCell ref="C35:K36"/>
    <mergeCell ref="A37:B38"/>
    <mergeCell ref="C37:K38"/>
    <mergeCell ref="A35:B36"/>
    <mergeCell ref="C33:C34"/>
    <mergeCell ref="D33:D34"/>
    <mergeCell ref="A1:K2"/>
    <mergeCell ref="A3:B3"/>
    <mergeCell ref="A31:B32"/>
    <mergeCell ref="C31:C32"/>
    <mergeCell ref="D31:D32"/>
    <mergeCell ref="F31:F32"/>
    <mergeCell ref="J6:J7"/>
    <mergeCell ref="A18:B18"/>
    <mergeCell ref="K31:K32"/>
    <mergeCell ref="C8:C9"/>
    <mergeCell ref="A12:B12"/>
    <mergeCell ref="A13:B13"/>
    <mergeCell ref="A14:B14"/>
    <mergeCell ref="A15:B15"/>
    <mergeCell ref="A17:B17"/>
    <mergeCell ref="A10:B11"/>
    <mergeCell ref="D4:D5"/>
    <mergeCell ref="A4:B5"/>
    <mergeCell ref="G4:G5"/>
    <mergeCell ref="C4:C5"/>
    <mergeCell ref="E4:E5"/>
    <mergeCell ref="I4:I5"/>
    <mergeCell ref="K4:K5"/>
    <mergeCell ref="K8:K9"/>
    <mergeCell ref="I6:I7"/>
    <mergeCell ref="J4:J5"/>
    <mergeCell ref="H4:H5"/>
    <mergeCell ref="F4:F5"/>
    <mergeCell ref="F6:F7"/>
    <mergeCell ref="G6:G7"/>
    <mergeCell ref="H6:H7"/>
    <mergeCell ref="I8:I9"/>
    <mergeCell ref="J8:J9"/>
    <mergeCell ref="E6:E7"/>
    <mergeCell ref="E8:E9"/>
    <mergeCell ref="K6:K7"/>
    <mergeCell ref="I10:I11"/>
    <mergeCell ref="J10:J11"/>
    <mergeCell ref="K10:K11"/>
    <mergeCell ref="E10:E11"/>
    <mergeCell ref="D6:D7"/>
    <mergeCell ref="A6:B7"/>
    <mergeCell ref="C6:C7"/>
    <mergeCell ref="D8:D9"/>
    <mergeCell ref="F8:F9"/>
    <mergeCell ref="A8:B9"/>
    <mergeCell ref="A27:B27"/>
    <mergeCell ref="A28:B28"/>
    <mergeCell ref="G8:G9"/>
    <mergeCell ref="H8:H9"/>
    <mergeCell ref="F10:F11"/>
    <mergeCell ref="G10:G11"/>
    <mergeCell ref="H10:H11"/>
    <mergeCell ref="A16:B16"/>
    <mergeCell ref="C10:C11"/>
    <mergeCell ref="D10:D11"/>
    <mergeCell ref="A30:B30"/>
    <mergeCell ref="A20:B20"/>
    <mergeCell ref="A19:B19"/>
    <mergeCell ref="A22:B22"/>
    <mergeCell ref="A25:B25"/>
    <mergeCell ref="A21:B21"/>
    <mergeCell ref="A23:B23"/>
    <mergeCell ref="A24:B24"/>
    <mergeCell ref="A26:B26"/>
    <mergeCell ref="A29:B29"/>
    <mergeCell ref="J31:J32"/>
    <mergeCell ref="E33:E34"/>
    <mergeCell ref="I33:I34"/>
    <mergeCell ref="J33:J34"/>
    <mergeCell ref="E31:E32"/>
    <mergeCell ref="I31:I32"/>
    <mergeCell ref="G31:G32"/>
    <mergeCell ref="H31:H32"/>
    <mergeCell ref="F33:F34"/>
    <mergeCell ref="G33:G34"/>
  </mergeCells>
  <printOptions horizontalCentered="1" verticalCentered="1"/>
  <pageMargins left="0.7874015748031497" right="0.7874015748031497" top="1.968503937007874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 Klapsia</dc:creator>
  <cp:keywords/>
  <dc:description/>
  <cp:lastModifiedBy>Czeslaw Klapsia</cp:lastModifiedBy>
  <cp:lastPrinted>2014-08-10T21:32:59Z</cp:lastPrinted>
  <dcterms:created xsi:type="dcterms:W3CDTF">2012-09-30T22:16:38Z</dcterms:created>
  <dcterms:modified xsi:type="dcterms:W3CDTF">2014-08-12T20:41:02Z</dcterms:modified>
  <cp:category/>
  <cp:version/>
  <cp:contentType/>
  <cp:contentStatus/>
</cp:coreProperties>
</file>